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ljoh\Downloads\"/>
    </mc:Choice>
  </mc:AlternateContent>
  <xr:revisionPtr revIDLastSave="0" documentId="13_ncr:1_{5A3E3D31-C18C-4971-93E5-70855DF0EE4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esultatrapport_201908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44" i="1" l="1"/>
  <c r="D13" i="1"/>
  <c r="D12" i="1"/>
  <c r="D37" i="1" s="1"/>
  <c r="D47" i="1" s="1"/>
  <c r="D11" i="1"/>
  <c r="D19" i="1" s="1"/>
  <c r="D49" i="1" l="1"/>
  <c r="D54" i="1" s="1"/>
  <c r="D56" i="1" s="1"/>
  <c r="D58" i="1" s="1"/>
</calcChain>
</file>

<file path=xl/sharedStrings.xml><?xml version="1.0" encoding="utf-8"?>
<sst xmlns="http://schemas.openxmlformats.org/spreadsheetml/2006/main" count="64" uniqueCount="60">
  <si>
    <t>Resultatrapport</t>
  </si>
  <si>
    <t>Sykkylven Rotary Klubb</t>
  </si>
  <si>
    <t>Gjelder periode: 01.07.2018 - 30.06.2019</t>
  </si>
  <si>
    <t>Periode fg år: 01.07.2017 - 30.06.2018</t>
  </si>
  <si>
    <t>Driftsinntekter</t>
  </si>
  <si>
    <t>3920 Medlemskontingenter</t>
  </si>
  <si>
    <t>3930 Bidrag til The Rotary Foundation</t>
  </si>
  <si>
    <t>3940 Egenandel servering på møte</t>
  </si>
  <si>
    <t>3941 Egenandel årsfest</t>
  </si>
  <si>
    <t>3945 Inntekt arrangement</t>
  </si>
  <si>
    <t>3948 Inntekt loddsalg</t>
  </si>
  <si>
    <t>3949 Inntekt øvrig</t>
  </si>
  <si>
    <t>3950 Momskompensasjon</t>
  </si>
  <si>
    <t>Driftskostnader</t>
  </si>
  <si>
    <t>5000 Lønn til ansatte</t>
  </si>
  <si>
    <t>6810 Datakostnad</t>
  </si>
  <si>
    <t>6860 Deltaking distriktskonferanse</t>
  </si>
  <si>
    <t>6861 Deltaking PETS</t>
  </si>
  <si>
    <t>6862 Deltaking seminar/kurs</t>
  </si>
  <si>
    <t>7300 Loddsalg, kostnad</t>
  </si>
  <si>
    <t>7320 Annonsering, reklame</t>
  </si>
  <si>
    <t>7330 Møtekostnad, servering</t>
  </si>
  <si>
    <t>7331 Møtekostnad, gaver</t>
  </si>
  <si>
    <t>7332 Møtekostnad, leige lokale</t>
  </si>
  <si>
    <t>7334 Møtekostnad, øvrig</t>
  </si>
  <si>
    <t>7335 Årsfest</t>
  </si>
  <si>
    <t>7340 Arrangementskostnad</t>
  </si>
  <si>
    <t>7400 Kontingent Rotary International</t>
  </si>
  <si>
    <t>7401 Kontingent Rotary distrikt</t>
  </si>
  <si>
    <t>7420 Gaver, The Rotary Foundation</t>
  </si>
  <si>
    <t>7421 Gaver, Speidarbo/Speidarane</t>
  </si>
  <si>
    <t>7422 Gaver, Prosjekt Filippinene</t>
  </si>
  <si>
    <t>7423 Gaver, Alternativ rus(s)</t>
  </si>
  <si>
    <t>7425 Gaver, øvrig eksternt</t>
  </si>
  <si>
    <t>7430 Gaver, internt</t>
  </si>
  <si>
    <t>7440 Bidrag RYLA</t>
  </si>
  <si>
    <t>7441 Bidrag utvekslingsstudent</t>
  </si>
  <si>
    <t>7770 Bank og kortgebyrer</t>
  </si>
  <si>
    <t>7798 Annen kostnad</t>
  </si>
  <si>
    <t>Driftsresultat</t>
  </si>
  <si>
    <t>Finansielle poster</t>
  </si>
  <si>
    <t>8040 Renteinntekter</t>
  </si>
  <si>
    <t>Ordinært resultat før skatt</t>
  </si>
  <si>
    <t>Ordinært resultat</t>
  </si>
  <si>
    <t>Årsresultat</t>
  </si>
  <si>
    <t>Budsjett 2019/2020</t>
  </si>
  <si>
    <t>2018/2019</t>
  </si>
  <si>
    <t>2017/2018</t>
  </si>
  <si>
    <t>SANNSYNLIG</t>
  </si>
  <si>
    <t>Uendra</t>
  </si>
  <si>
    <t>Antall medlemmer</t>
  </si>
  <si>
    <t>per 19.8.2019</t>
  </si>
  <si>
    <t>kr/år</t>
  </si>
  <si>
    <t>3 stk? med fritak</t>
  </si>
  <si>
    <t>Summer camp støtte</t>
  </si>
  <si>
    <t>Sierra Leone ++</t>
  </si>
  <si>
    <t>Informasjon</t>
  </si>
  <si>
    <t>End Polio</t>
  </si>
  <si>
    <t>Summer camp</t>
  </si>
  <si>
    <t>inkl ny projektor ca 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</si>
</sst>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64" fontId="0" fillId="0" borderId="10" xfId="1" applyNumberFormat="1" applyFont="1" applyBorder="1"/>
    <xf numFmtId="0" fontId="0" fillId="0" borderId="11" xfId="0" applyBorder="1"/>
    <xf numFmtId="0" fontId="0" fillId="33" borderId="10" xfId="0" applyFill="1" applyBorder="1"/>
    <xf numFmtId="0" fontId="0" fillId="0" borderId="0" xfId="0" applyAlignment="1">
      <alignment horizontal="center"/>
    </xf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pane ySplit="8" topLeftCell="A9" activePane="bottomLeft" state="frozen"/>
      <selection pane="bottomLeft" activeCell="D4" sqref="D4"/>
    </sheetView>
  </sheetViews>
  <sheetFormatPr baseColWidth="10" defaultRowHeight="14.4" x14ac:dyDescent="0.3"/>
  <cols>
    <col min="1" max="1" width="34.6640625" bestFit="1" customWidth="1"/>
    <col min="2" max="2" width="13.88671875" style="1" bestFit="1" customWidth="1"/>
    <col min="3" max="3" width="12.44140625" style="1" customWidth="1"/>
    <col min="4" max="4" width="19.33203125" style="1" customWidth="1"/>
    <col min="5" max="8" width="0" hidden="1" customWidth="1"/>
    <col min="9" max="9" width="13.109375" style="3" hidden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>
        <v>990773416</v>
      </c>
    </row>
    <row r="5" spans="1:9" x14ac:dyDescent="0.3">
      <c r="A5" t="s">
        <v>2</v>
      </c>
    </row>
    <row r="6" spans="1:9" x14ac:dyDescent="0.3">
      <c r="A6" t="s">
        <v>3</v>
      </c>
    </row>
    <row r="7" spans="1:9" x14ac:dyDescent="0.3">
      <c r="C7" s="1" t="s">
        <v>48</v>
      </c>
      <c r="D7" s="4"/>
    </row>
    <row r="8" spans="1:9" x14ac:dyDescent="0.3">
      <c r="B8" s="1" t="s">
        <v>47</v>
      </c>
      <c r="C8" s="1" t="s">
        <v>46</v>
      </c>
      <c r="D8" s="4" t="s">
        <v>45</v>
      </c>
      <c r="E8" s="5" t="s">
        <v>56</v>
      </c>
      <c r="F8" s="5"/>
      <c r="G8" s="5"/>
      <c r="H8" s="5"/>
      <c r="I8" s="5"/>
    </row>
    <row r="9" spans="1:9" x14ac:dyDescent="0.3">
      <c r="F9" t="s">
        <v>50</v>
      </c>
      <c r="H9">
        <v>46</v>
      </c>
      <c r="I9" s="3" t="s">
        <v>51</v>
      </c>
    </row>
    <row r="10" spans="1:9" x14ac:dyDescent="0.3">
      <c r="A10" t="s">
        <v>4</v>
      </c>
    </row>
    <row r="11" spans="1:9" x14ac:dyDescent="0.3">
      <c r="A11" t="s">
        <v>5</v>
      </c>
      <c r="B11" s="2">
        <v>103500</v>
      </c>
      <c r="C11" s="2">
        <v>101210</v>
      </c>
      <c r="D11" s="2">
        <f>F11*H9</f>
        <v>105800</v>
      </c>
      <c r="E11" t="s">
        <v>49</v>
      </c>
      <c r="F11">
        <v>2300</v>
      </c>
      <c r="G11" t="s">
        <v>52</v>
      </c>
    </row>
    <row r="12" spans="1:9" x14ac:dyDescent="0.3">
      <c r="A12" t="s">
        <v>6</v>
      </c>
      <c r="B12" s="2">
        <v>22500</v>
      </c>
      <c r="C12" s="2">
        <v>22000</v>
      </c>
      <c r="D12" s="2">
        <f>F12*H9</f>
        <v>23000</v>
      </c>
      <c r="E12" t="s">
        <v>49</v>
      </c>
      <c r="F12">
        <v>500</v>
      </c>
      <c r="G12" t="s">
        <v>52</v>
      </c>
    </row>
    <row r="13" spans="1:9" x14ac:dyDescent="0.3">
      <c r="A13" t="s">
        <v>7</v>
      </c>
      <c r="B13" s="2">
        <v>40250</v>
      </c>
      <c r="C13" s="2">
        <v>41500</v>
      </c>
      <c r="D13" s="2">
        <f>F13*(H9-3)</f>
        <v>43000</v>
      </c>
      <c r="E13" t="s">
        <v>49</v>
      </c>
      <c r="F13">
        <v>1000</v>
      </c>
      <c r="G13" t="s">
        <v>52</v>
      </c>
      <c r="H13" t="s">
        <v>53</v>
      </c>
    </row>
    <row r="14" spans="1:9" x14ac:dyDescent="0.3">
      <c r="A14" t="s">
        <v>8</v>
      </c>
      <c r="B14" s="2">
        <v>11800</v>
      </c>
      <c r="C14" s="2">
        <v>12642</v>
      </c>
      <c r="D14" s="2">
        <v>12000</v>
      </c>
    </row>
    <row r="15" spans="1:9" x14ac:dyDescent="0.3">
      <c r="A15" t="s">
        <v>9</v>
      </c>
      <c r="B15" s="2">
        <v>4827.3500000000004</v>
      </c>
      <c r="C15" s="2">
        <v>1950</v>
      </c>
      <c r="D15" s="2">
        <v>2000</v>
      </c>
      <c r="E15" t="s">
        <v>57</v>
      </c>
    </row>
    <row r="16" spans="1:9" x14ac:dyDescent="0.3">
      <c r="A16" t="s">
        <v>10</v>
      </c>
      <c r="B16" s="2">
        <v>22204</v>
      </c>
      <c r="C16" s="2">
        <v>17946</v>
      </c>
      <c r="D16" s="2">
        <v>18000</v>
      </c>
    </row>
    <row r="17" spans="1:5" x14ac:dyDescent="0.3">
      <c r="A17" t="s">
        <v>11</v>
      </c>
      <c r="B17" s="2">
        <v>2379</v>
      </c>
      <c r="C17" s="2">
        <v>37084</v>
      </c>
      <c r="D17" s="2">
        <f>5000+5000+1150+1750</f>
        <v>12900</v>
      </c>
      <c r="E17" t="s">
        <v>54</v>
      </c>
    </row>
    <row r="18" spans="1:5" x14ac:dyDescent="0.3">
      <c r="A18" t="s">
        <v>12</v>
      </c>
      <c r="B18" s="2">
        <v>11688</v>
      </c>
      <c r="C18" s="2">
        <v>11497.86</v>
      </c>
      <c r="D18" s="2">
        <v>11000</v>
      </c>
    </row>
    <row r="19" spans="1:5" x14ac:dyDescent="0.3">
      <c r="B19" s="2">
        <v>219148.35</v>
      </c>
      <c r="C19" s="2">
        <v>245829.86</v>
      </c>
      <c r="D19" s="2">
        <f>SUM(D11:D18)</f>
        <v>227700</v>
      </c>
    </row>
    <row r="20" spans="1:5" x14ac:dyDescent="0.3">
      <c r="B20" s="2"/>
      <c r="C20" s="2"/>
      <c r="D20" s="2"/>
    </row>
    <row r="21" spans="1:5" x14ac:dyDescent="0.3">
      <c r="A21" t="s">
        <v>13</v>
      </c>
      <c r="B21" s="2"/>
      <c r="C21" s="2"/>
      <c r="D21" s="2"/>
    </row>
    <row r="22" spans="1:5" x14ac:dyDescent="0.3">
      <c r="A22" t="s">
        <v>14</v>
      </c>
      <c r="B22" s="2">
        <v>-22500</v>
      </c>
      <c r="C22" s="2">
        <v>-11637.42</v>
      </c>
      <c r="D22" s="2">
        <v>-13000</v>
      </c>
    </row>
    <row r="23" spans="1:5" x14ac:dyDescent="0.3">
      <c r="A23" t="s">
        <v>15</v>
      </c>
      <c r="B23" s="2">
        <v>-5964</v>
      </c>
      <c r="C23" s="2">
        <v>-4320</v>
      </c>
      <c r="D23" s="2">
        <v>-10000</v>
      </c>
      <c r="E23" t="s">
        <v>59</v>
      </c>
    </row>
    <row r="24" spans="1:5" x14ac:dyDescent="0.3">
      <c r="A24" t="s">
        <v>16</v>
      </c>
      <c r="B24" s="2">
        <v>-18229</v>
      </c>
      <c r="C24" s="2">
        <v>-17306</v>
      </c>
      <c r="D24" s="2">
        <v>-18000</v>
      </c>
    </row>
    <row r="25" spans="1:5" x14ac:dyDescent="0.3">
      <c r="A25" t="s">
        <v>17</v>
      </c>
      <c r="B25" s="2">
        <v>-4957</v>
      </c>
      <c r="C25" s="2">
        <v>-3100</v>
      </c>
      <c r="D25" s="2">
        <v>-4000</v>
      </c>
    </row>
    <row r="26" spans="1:5" x14ac:dyDescent="0.3">
      <c r="A26" t="s">
        <v>18</v>
      </c>
      <c r="B26" s="2">
        <v>-1600</v>
      </c>
      <c r="C26" s="2">
        <v>-4499</v>
      </c>
      <c r="D26" s="2">
        <v>-5000</v>
      </c>
    </row>
    <row r="27" spans="1:5" x14ac:dyDescent="0.3">
      <c r="A27" t="s">
        <v>19</v>
      </c>
      <c r="B27" s="2">
        <v>-2021.5</v>
      </c>
      <c r="C27" s="2">
        <v>-2728</v>
      </c>
      <c r="D27" s="2">
        <v>-3000</v>
      </c>
    </row>
    <row r="28" spans="1:5" x14ac:dyDescent="0.3">
      <c r="A28" t="s">
        <v>20</v>
      </c>
      <c r="B28" s="2">
        <v>-710.5</v>
      </c>
      <c r="C28" s="2">
        <v>-708.03</v>
      </c>
      <c r="D28" s="2">
        <v>-1000</v>
      </c>
    </row>
    <row r="29" spans="1:5" x14ac:dyDescent="0.3">
      <c r="A29" t="s">
        <v>21</v>
      </c>
      <c r="B29" s="2">
        <v>-8054.85</v>
      </c>
      <c r="C29" s="2">
        <v>-5809.54</v>
      </c>
      <c r="D29" s="2">
        <v>-7000</v>
      </c>
    </row>
    <row r="30" spans="1:5" x14ac:dyDescent="0.3">
      <c r="A30" t="s">
        <v>22</v>
      </c>
      <c r="B30" s="2">
        <v>-3849.9</v>
      </c>
      <c r="C30" s="2">
        <v>-1787.58</v>
      </c>
      <c r="D30" s="2">
        <v>-3000</v>
      </c>
    </row>
    <row r="31" spans="1:5" x14ac:dyDescent="0.3">
      <c r="A31" t="s">
        <v>23</v>
      </c>
      <c r="B31" s="2">
        <v>0</v>
      </c>
      <c r="C31" s="2">
        <v>-1500</v>
      </c>
      <c r="D31" s="2"/>
    </row>
    <row r="32" spans="1:5" x14ac:dyDescent="0.3">
      <c r="A32" t="s">
        <v>24</v>
      </c>
      <c r="B32" s="2">
        <v>-1186.2</v>
      </c>
      <c r="C32" s="2">
        <v>-914</v>
      </c>
      <c r="D32" s="2">
        <v>-1000</v>
      </c>
    </row>
    <row r="33" spans="1:5" x14ac:dyDescent="0.3">
      <c r="A33" t="s">
        <v>25</v>
      </c>
      <c r="B33" s="2">
        <v>-22782</v>
      </c>
      <c r="C33" s="2">
        <v>-19809.7</v>
      </c>
      <c r="D33" s="2">
        <v>-22000</v>
      </c>
    </row>
    <row r="34" spans="1:5" x14ac:dyDescent="0.3">
      <c r="A34" t="s">
        <v>26</v>
      </c>
      <c r="B34" s="2">
        <v>-1535.1</v>
      </c>
      <c r="C34" s="2">
        <v>-534.20000000000005</v>
      </c>
      <c r="D34" s="2">
        <v>-1000</v>
      </c>
    </row>
    <row r="35" spans="1:5" x14ac:dyDescent="0.3">
      <c r="A35" t="s">
        <v>27</v>
      </c>
      <c r="B35" s="2">
        <v>-22799.7</v>
      </c>
      <c r="C35" s="2">
        <v>-24658.46</v>
      </c>
      <c r="D35" s="2">
        <v>-28000</v>
      </c>
    </row>
    <row r="36" spans="1:5" x14ac:dyDescent="0.3">
      <c r="A36" t="s">
        <v>28</v>
      </c>
      <c r="B36" s="2">
        <v>-27675</v>
      </c>
      <c r="C36" s="2">
        <v>-26255</v>
      </c>
      <c r="D36" s="2">
        <v>-28000</v>
      </c>
    </row>
    <row r="37" spans="1:5" x14ac:dyDescent="0.3">
      <c r="A37" t="s">
        <v>29</v>
      </c>
      <c r="B37" s="2">
        <v>-24879</v>
      </c>
      <c r="C37" s="2">
        <v>-22000</v>
      </c>
      <c r="D37" s="2">
        <f>-D12</f>
        <v>-23000</v>
      </c>
    </row>
    <row r="38" spans="1:5" x14ac:dyDescent="0.3">
      <c r="A38" t="s">
        <v>30</v>
      </c>
      <c r="B38" s="2">
        <v>-5000</v>
      </c>
      <c r="C38" s="2">
        <v>-20000</v>
      </c>
      <c r="D38" s="2">
        <v>-5000</v>
      </c>
    </row>
    <row r="39" spans="1:5" x14ac:dyDescent="0.3">
      <c r="A39" t="s">
        <v>31</v>
      </c>
      <c r="B39" s="2">
        <v>-10000</v>
      </c>
      <c r="C39" s="2">
        <v>-40000</v>
      </c>
      <c r="D39" s="2">
        <v>-10000</v>
      </c>
    </row>
    <row r="40" spans="1:5" x14ac:dyDescent="0.3">
      <c r="A40" t="s">
        <v>32</v>
      </c>
      <c r="B40" s="2">
        <v>-3000</v>
      </c>
      <c r="C40" s="2">
        <v>-3000</v>
      </c>
      <c r="D40" s="2">
        <v>-3000</v>
      </c>
    </row>
    <row r="41" spans="1:5" x14ac:dyDescent="0.3">
      <c r="A41" t="s">
        <v>33</v>
      </c>
      <c r="B41" s="2">
        <v>-10000</v>
      </c>
      <c r="C41" s="2">
        <v>-7000</v>
      </c>
      <c r="D41" s="2">
        <v>-10000</v>
      </c>
      <c r="E41" t="s">
        <v>55</v>
      </c>
    </row>
    <row r="42" spans="1:5" x14ac:dyDescent="0.3">
      <c r="A42" t="s">
        <v>34</v>
      </c>
      <c r="B42" s="2">
        <v>-8181</v>
      </c>
      <c r="C42" s="2">
        <v>-3814.2</v>
      </c>
      <c r="D42" s="2">
        <v>-5000</v>
      </c>
    </row>
    <row r="43" spans="1:5" x14ac:dyDescent="0.3">
      <c r="A43" t="s">
        <v>35</v>
      </c>
      <c r="B43" s="2">
        <v>-7400</v>
      </c>
      <c r="C43" s="2">
        <v>-7400</v>
      </c>
      <c r="D43" s="2">
        <v>-7400</v>
      </c>
    </row>
    <row r="44" spans="1:5" x14ac:dyDescent="0.3">
      <c r="A44" t="s">
        <v>36</v>
      </c>
      <c r="B44" s="2">
        <v>-4500</v>
      </c>
      <c r="C44" s="2">
        <v>-4600</v>
      </c>
      <c r="D44" s="2">
        <f>-100*H9</f>
        <v>-4600</v>
      </c>
    </row>
    <row r="45" spans="1:5" x14ac:dyDescent="0.3">
      <c r="A45" t="s">
        <v>37</v>
      </c>
      <c r="B45" s="2">
        <v>-306.72000000000003</v>
      </c>
      <c r="C45" s="2">
        <v>-375.64</v>
      </c>
      <c r="D45" s="2">
        <v>-400</v>
      </c>
    </row>
    <row r="46" spans="1:5" x14ac:dyDescent="0.3">
      <c r="A46" t="s">
        <v>38</v>
      </c>
      <c r="B46" s="2">
        <v>-353.25</v>
      </c>
      <c r="C46" s="2">
        <v>0</v>
      </c>
      <c r="D46" s="2">
        <v>-18000</v>
      </c>
      <c r="E46" t="s">
        <v>58</v>
      </c>
    </row>
    <row r="47" spans="1:5" x14ac:dyDescent="0.3">
      <c r="B47" s="2">
        <v>-217484.72</v>
      </c>
      <c r="C47" s="2">
        <v>-233756.77</v>
      </c>
      <c r="D47" s="2">
        <f>SUM(D22:D46)</f>
        <v>-230400</v>
      </c>
    </row>
    <row r="48" spans="1:5" x14ac:dyDescent="0.3">
      <c r="B48" s="2"/>
      <c r="C48" s="2"/>
      <c r="D48" s="2"/>
    </row>
    <row r="49" spans="1:4" x14ac:dyDescent="0.3">
      <c r="A49" t="s">
        <v>39</v>
      </c>
      <c r="B49" s="2">
        <v>1663.63</v>
      </c>
      <c r="C49" s="2">
        <v>12073.09</v>
      </c>
      <c r="D49" s="2">
        <f>D19+D47</f>
        <v>-2700</v>
      </c>
    </row>
    <row r="50" spans="1:4" x14ac:dyDescent="0.3">
      <c r="B50" s="2"/>
      <c r="C50" s="2"/>
      <c r="D50" s="2"/>
    </row>
    <row r="51" spans="1:4" x14ac:dyDescent="0.3">
      <c r="A51" t="s">
        <v>40</v>
      </c>
      <c r="B51" s="2"/>
      <c r="C51" s="2"/>
      <c r="D51" s="2"/>
    </row>
    <row r="52" spans="1:4" x14ac:dyDescent="0.3">
      <c r="A52" t="s">
        <v>41</v>
      </c>
      <c r="B52" s="2">
        <v>46.83</v>
      </c>
      <c r="C52" s="2">
        <v>49.63</v>
      </c>
      <c r="D52" s="2">
        <v>50</v>
      </c>
    </row>
    <row r="53" spans="1:4" x14ac:dyDescent="0.3">
      <c r="B53" s="2"/>
      <c r="C53" s="2"/>
      <c r="D53" s="2"/>
    </row>
    <row r="54" spans="1:4" x14ac:dyDescent="0.3">
      <c r="A54" t="s">
        <v>42</v>
      </c>
      <c r="B54" s="2">
        <v>1710.46</v>
      </c>
      <c r="C54" s="2">
        <v>12122.72</v>
      </c>
      <c r="D54" s="2">
        <f>D49+D52</f>
        <v>-2650</v>
      </c>
    </row>
    <row r="55" spans="1:4" x14ac:dyDescent="0.3">
      <c r="B55" s="2"/>
      <c r="C55" s="2"/>
      <c r="D55" s="2"/>
    </row>
    <row r="56" spans="1:4" x14ac:dyDescent="0.3">
      <c r="A56" t="s">
        <v>43</v>
      </c>
      <c r="B56" s="2">
        <v>1710.46</v>
      </c>
      <c r="C56" s="2">
        <v>12122.72</v>
      </c>
      <c r="D56" s="2">
        <f>D54</f>
        <v>-2650</v>
      </c>
    </row>
    <row r="57" spans="1:4" x14ac:dyDescent="0.3">
      <c r="B57" s="2"/>
      <c r="C57" s="2"/>
      <c r="D57" s="2"/>
    </row>
    <row r="58" spans="1:4" x14ac:dyDescent="0.3">
      <c r="A58" t="s">
        <v>44</v>
      </c>
      <c r="B58" s="2">
        <v>1710.46</v>
      </c>
      <c r="C58" s="2">
        <v>12122.72</v>
      </c>
      <c r="D58" s="2">
        <f>D56</f>
        <v>-2650</v>
      </c>
    </row>
    <row r="59" spans="1:4" x14ac:dyDescent="0.3">
      <c r="B59" s="2"/>
      <c r="C59" s="2"/>
      <c r="D59" s="2"/>
    </row>
  </sheetData>
  <mergeCells count="1">
    <mergeCell ref="E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Resultatrapport_20190819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Henrik Welle</dc:creator>
  <cp:lastModifiedBy>John Henrik Welle</cp:lastModifiedBy>
  <dcterms:created xsi:type="dcterms:W3CDTF">2019-08-19T18:41:21Z</dcterms:created>
  <dcterms:modified xsi:type="dcterms:W3CDTF">2019-09-29T13:02:22Z</dcterms:modified>
</cp:coreProperties>
</file>